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search\Enrollment Research Team\Registrar_Reports\Enrollment Reports\Summer Terms\Summer 2021\"/>
    </mc:Choice>
  </mc:AlternateContent>
  <xr:revisionPtr revIDLastSave="0" documentId="13_ncr:1_{BABE90D8-F123-4069-8664-CD70DC67E1A0}" xr6:coauthVersionLast="47" xr6:coauthVersionMax="47" xr10:uidLastSave="{00000000-0000-0000-0000-000000000000}"/>
  <bookViews>
    <workbookView xWindow="1080" yWindow="1080" windowWidth="21615" windowHeight="12405" tabRatio="726" xr2:uid="{00000000-000D-0000-FFFF-FFFF00000000}"/>
  </bookViews>
  <sheets>
    <sheet name="2020-2021" sheetId="7" r:id="rId1"/>
    <sheet name="by residence" sheetId="15" r:id="rId2"/>
    <sheet name="by sex" sheetId="11" r:id="rId3"/>
  </sheets>
  <externalReferences>
    <externalReference r:id="rId4"/>
  </externalReferences>
  <definedNames>
    <definedName name="act">#REF!</definedName>
    <definedName name="actdata">#REF!</definedName>
    <definedName name="dataf00">#REF!</definedName>
    <definedName name="dataf03">#REF!</definedName>
    <definedName name="dataf04">#REF!</definedName>
    <definedName name="dataF06">#REF!</definedName>
    <definedName name="dataF07">#REF!</definedName>
    <definedName name="DATAF08">#REF!</definedName>
    <definedName name="dataf09">#REF!</definedName>
    <definedName name="DATAF10">#REF!</definedName>
    <definedName name="DATAF11">#REF!</definedName>
    <definedName name="dataforact">#REF!</definedName>
    <definedName name="FALL2004">#REF!</definedName>
    <definedName name="FALL2005">#REF!</definedName>
    <definedName name="foreign100">#REF!</definedName>
    <definedName name="HTML_CodePage" hidden="1">1252</definedName>
    <definedName name="HTML_Control" localSheetId="0" hidden="1">{"'for WWW'!$A$1:$G$18"}</definedName>
    <definedName name="HTML_Control" hidden="1">{"'for WWW'!$A$1:$G$18"}</definedName>
    <definedName name="HTML_Description" hidden="1">"Prepared by the Office of the Registrar January 29, 1999"</definedName>
    <definedName name="HTML_Email" hidden="1">"isuregis@iastate.edu"</definedName>
    <definedName name="HTML_Header" hidden="1">"Minority Enrollment - Spring 1999"</definedName>
    <definedName name="HTML_LastUpdate" hidden="1">"07/19/1999"</definedName>
    <definedName name="HTML_LineAfter" hidden="1">FALSE</definedName>
    <definedName name="HTML_LineBefore" hidden="1">FALSE</definedName>
    <definedName name="HTML_Name" hidden="1">"Office of the Registrar"</definedName>
    <definedName name="HTML_OBDlg2" hidden="1">TRUE</definedName>
    <definedName name="HTML_OBDlg4" hidden="1">TRUE</definedName>
    <definedName name="HTML_OS" hidden="1">0</definedName>
    <definedName name="HTML_PathFile" hidden="1">"H:\rec\GROUPS\REGSTATS\MINORITY\Mins99.htm"</definedName>
    <definedName name="HTML_Title" hidden="1">""</definedName>
    <definedName name="HTML1_1" hidden="1">"[FINAL.XLS]FINAL!$A$1:$L$35"</definedName>
    <definedName name="HTML1_10" hidden="1">"isuregis@iastate.edu"</definedName>
    <definedName name="HTML1_11" hidden="1">1</definedName>
    <definedName name="HTML1_12" hidden="1">"F:\MSOFFICE\EXCEL\MINORITY\FALL\FALL96\webpage.htm"</definedName>
    <definedName name="HTML1_2" hidden="1">1</definedName>
    <definedName name="HTML1_3" hidden="1">"Minority Enrollment - Fall 1996"</definedName>
    <definedName name="HTML1_4" hidden="1">"Prepared by Office of the Registrar September 24, 1997"</definedName>
    <definedName name="HTML1_5" hidden="1">""</definedName>
    <definedName name="HTML1_6" hidden="1">1</definedName>
    <definedName name="HTML1_7" hidden="1">1</definedName>
    <definedName name="HTML1_8" hidden="1">"8/18/97"</definedName>
    <definedName name="HTML1_9" hidden="1">""</definedName>
    <definedName name="HTML2_1" hidden="1">"'[FINAL.XLS]FINAL (2)'!$A$1:$G$22"</definedName>
    <definedName name="HTML2_10" hidden="1">"isuregis@iastate.edu"</definedName>
    <definedName name="HTML2_11" hidden="1">1</definedName>
    <definedName name="HTML2_12" hidden="1">"F:\MSOFFICE\EXCEL\MINORITY\FALL\FALL96\webpage.htm"</definedName>
    <definedName name="HTML2_2" hidden="1">1</definedName>
    <definedName name="HTML2_3" hidden="1">""</definedName>
    <definedName name="HTML2_4" hidden="1">"Minority Enrollment - Fall 1996"</definedName>
    <definedName name="HTML2_5" hidden="1">"Prepared by Office of the Registrar - September 17, 1997"</definedName>
    <definedName name="HTML2_6" hidden="1">1</definedName>
    <definedName name="HTML2_7" hidden="1">1</definedName>
    <definedName name="HTML2_8" hidden="1">"8/18/97"</definedName>
    <definedName name="HTML2_9" hidden="1">""</definedName>
    <definedName name="HTML3_1" hidden="1">"[FALL97.XLS]webpage!$A$1:$G$16"</definedName>
    <definedName name="HTML3_10" hidden="1">"isuregis@iastate.edu"</definedName>
    <definedName name="HTML3_11" hidden="1">1</definedName>
    <definedName name="HTML3_12" hidden="1">"H:\GROUPS\REGSTATS\MINORITY\minf97.htm"</definedName>
    <definedName name="HTML3_2" hidden="1">1</definedName>
    <definedName name="HTML3_3" hidden="1">""</definedName>
    <definedName name="HTML3_4" hidden="1">"Minority Enrollment - Fall 1997"</definedName>
    <definedName name="HTML3_5" hidden="1">"Prepared by the Office of the Registrar September 15, 1997"</definedName>
    <definedName name="HTML3_6" hidden="1">1</definedName>
    <definedName name="HTML3_7" hidden="1">1</definedName>
    <definedName name="HTML3_8" hidden="1">"9/15/97"</definedName>
    <definedName name="HTML3_9" hidden="1">""</definedName>
    <definedName name="HTML4_1" hidden="1">"[FALL97.XLS]webpage!$A$1:$G$17"</definedName>
    <definedName name="HTML4_10" hidden="1">"isuregis@iastate.edu"</definedName>
    <definedName name="HTML4_11" hidden="1">1</definedName>
    <definedName name="HTML4_12" hidden="1">"H:\GROUPS\REGSTATS\MINORITY\minf97.htm"</definedName>
    <definedName name="HTML4_2" hidden="1">1</definedName>
    <definedName name="HTML4_3" hidden="1">""</definedName>
    <definedName name="HTML4_4" hidden="1">"Minority Enrollment - Fall 1997"</definedName>
    <definedName name="HTML4_5" hidden="1">"Prepared by the Office of the Registrar September 15, 1997"</definedName>
    <definedName name="HTML4_6" hidden="1">1</definedName>
    <definedName name="HTML4_7" hidden="1">1</definedName>
    <definedName name="HTML4_8" hidden="1">"9/15/97"</definedName>
    <definedName name="HTML4_9" hidden="1">" "</definedName>
    <definedName name="HTML5_1" hidden="1">"'[SPRING98.XLS]for WWW'!$A$1:$G$15"</definedName>
    <definedName name="HTML5_10" hidden="1">"isuregis@iastate.edu"</definedName>
    <definedName name="HTML5_11" hidden="1">1</definedName>
    <definedName name="HTML5_12" hidden="1">"H:\GROUPS\RGENERAL\MINS98.HTM"</definedName>
    <definedName name="HTML5_2" hidden="1">1</definedName>
    <definedName name="HTML5_3" hidden="1">"Minority Enrollment"</definedName>
    <definedName name="HTML5_4" hidden="1">"Spring Semester 1998"</definedName>
    <definedName name="HTML5_5" hidden="1">"Prepared by the Office of the Registrar February 4, 1998"</definedName>
    <definedName name="HTML5_6" hidden="1">-4146</definedName>
    <definedName name="HTML5_7" hidden="1">1</definedName>
    <definedName name="HTML5_8" hidden="1">"2/4/98"</definedName>
    <definedName name="HTML5_9" hidden="1">""</definedName>
    <definedName name="HTMLCount" hidden="1">5</definedName>
    <definedName name="minF19">#REF!</definedName>
    <definedName name="minority100">#REF!</definedName>
    <definedName name="newminf00">#REF!</definedName>
    <definedName name="_xlnm.Print_Area" localSheetId="0">'2020-2021'!$A$1:$P$32</definedName>
    <definedName name="Print_Area_MI">'2020-2021'!$B$1:$L$33</definedName>
    <definedName name="print_area_s99">'[1]1996 to 1997'!$B$1:$H$52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1" l="1"/>
  <c r="K10" i="11"/>
  <c r="F16" i="11"/>
  <c r="G16" i="11"/>
  <c r="K18" i="11"/>
  <c r="B17" i="11"/>
  <c r="K17" i="15"/>
  <c r="K10" i="15"/>
  <c r="K9" i="15"/>
  <c r="B16" i="15"/>
  <c r="D15" i="15"/>
  <c r="N18" i="7" l="1"/>
  <c r="I16" i="11" l="1"/>
  <c r="H16" i="11"/>
  <c r="E16" i="11"/>
  <c r="D15" i="11"/>
  <c r="C16" i="11"/>
  <c r="B16" i="11"/>
  <c r="D16" i="11" s="1"/>
  <c r="C15" i="15"/>
  <c r="H16" i="7"/>
  <c r="N8" i="7"/>
  <c r="J8" i="7"/>
  <c r="F8" i="7"/>
  <c r="H8" i="7"/>
  <c r="J16" i="11" l="1"/>
  <c r="J15" i="11"/>
  <c r="J14" i="11"/>
  <c r="J13" i="11"/>
  <c r="J12" i="11"/>
  <c r="J11" i="11"/>
  <c r="J10" i="11"/>
  <c r="G15" i="11"/>
  <c r="G14" i="11"/>
  <c r="G12" i="11"/>
  <c r="G10" i="11"/>
  <c r="D14" i="11"/>
  <c r="D13" i="11"/>
  <c r="D12" i="11"/>
  <c r="D11" i="11"/>
  <c r="D10" i="11"/>
  <c r="I15" i="15"/>
  <c r="H15" i="15"/>
  <c r="F15" i="15"/>
  <c r="E15" i="15"/>
  <c r="C16" i="15"/>
  <c r="B15" i="15"/>
  <c r="P18" i="7"/>
  <c r="J16" i="7"/>
  <c r="J20" i="7" s="1"/>
  <c r="F16" i="7"/>
  <c r="F20" i="7" s="1"/>
  <c r="B16" i="7"/>
  <c r="B20" i="7" s="1"/>
  <c r="K16" i="11" l="1"/>
  <c r="K14" i="11"/>
  <c r="K15" i="11"/>
  <c r="K12" i="11"/>
  <c r="K11" i="11"/>
  <c r="K14" i="15"/>
  <c r="G15" i="15"/>
  <c r="J15" i="15"/>
  <c r="K11" i="15"/>
  <c r="K12" i="15"/>
  <c r="K13" i="15"/>
  <c r="P8" i="7"/>
  <c r="L8" i="7"/>
  <c r="L16" i="7"/>
  <c r="L20" i="7" s="1"/>
  <c r="H20" i="7"/>
  <c r="N16" i="7"/>
  <c r="D16" i="7"/>
  <c r="D20" i="7" s="1"/>
  <c r="P14" i="7"/>
  <c r="N14" i="7"/>
  <c r="P13" i="7"/>
  <c r="N13" i="7"/>
  <c r="P12" i="7"/>
  <c r="N12" i="7"/>
  <c r="P11" i="7"/>
  <c r="N11" i="7"/>
  <c r="P10" i="7"/>
  <c r="N10" i="7"/>
  <c r="P9" i="7"/>
  <c r="N9" i="7"/>
  <c r="I17" i="11"/>
  <c r="H17" i="11"/>
  <c r="F17" i="11"/>
  <c r="E17" i="11"/>
  <c r="C17" i="11"/>
  <c r="D17" i="11"/>
  <c r="J17" i="11" l="1"/>
  <c r="G17" i="11"/>
  <c r="K15" i="15"/>
  <c r="D16" i="15"/>
  <c r="N20" i="7"/>
  <c r="P16" i="7"/>
  <c r="P20" i="7" s="1"/>
  <c r="I16" i="15"/>
  <c r="F16" i="15"/>
  <c r="H16" i="15"/>
  <c r="E16" i="15"/>
  <c r="J16" i="15" l="1"/>
  <c r="K17" i="11"/>
  <c r="G16" i="15"/>
  <c r="K16" i="15" l="1"/>
</calcChain>
</file>

<file path=xl/sharedStrings.xml><?xml version="1.0" encoding="utf-8"?>
<sst xmlns="http://schemas.openxmlformats.org/spreadsheetml/2006/main" count="77" uniqueCount="44">
  <si>
    <t>UG</t>
  </si>
  <si>
    <t>Grad</t>
  </si>
  <si>
    <t>Total</t>
  </si>
  <si>
    <t>American Indian or Alaskan Native*</t>
  </si>
  <si>
    <t>Black*</t>
  </si>
  <si>
    <t>Asian*</t>
  </si>
  <si>
    <t>White and Other**</t>
  </si>
  <si>
    <t>* Includes U.S. Citizens, Immigrants, Refugees, and Asylees only.</t>
  </si>
  <si>
    <t>**Includes all foreign students and white U.S. citizen, immigrant, and refugee students.</t>
  </si>
  <si>
    <t>Two or more races*</t>
  </si>
  <si>
    <t>ENROLLED AT IOWA STATE UNIVERSITY</t>
  </si>
  <si>
    <t>(Includes both on- and off-campus students)</t>
  </si>
  <si>
    <t>IOWA STATE UNIVERSITY</t>
  </si>
  <si>
    <t>Men</t>
  </si>
  <si>
    <t>Women</t>
  </si>
  <si>
    <t>Hispanic*</t>
  </si>
  <si>
    <t>Ethnic Group</t>
  </si>
  <si>
    <t xml:space="preserve">   Total</t>
  </si>
  <si>
    <t>(Includes both on- and off-campus enrollment)</t>
  </si>
  <si>
    <t>UNDERGRAD</t>
  </si>
  <si>
    <t>PROFESSIONAL</t>
  </si>
  <si>
    <t>GRADUATE</t>
  </si>
  <si>
    <t>TOTAL</t>
  </si>
  <si>
    <t>American Indian or
  Alaskan Native*</t>
  </si>
  <si>
    <t>Native Hawaiian or 
  Other Pacific Islander*</t>
  </si>
  <si>
    <t>Hispanic/Latino 
  of any race*</t>
  </si>
  <si>
    <t>Total Enrollment</t>
  </si>
  <si>
    <t xml:space="preserve">   Does not include international students.</t>
  </si>
  <si>
    <t>Resident</t>
  </si>
  <si>
    <t>Nonresident</t>
  </si>
  <si>
    <t>UG Total</t>
  </si>
  <si>
    <t>Grad Total</t>
  </si>
  <si>
    <t>Prof</t>
  </si>
  <si>
    <t>Prof Total</t>
  </si>
  <si>
    <t>Native Hawiaan or Pacific Islander*</t>
  </si>
  <si>
    <t>Native Hawaiian or Pacific Islander*</t>
  </si>
  <si>
    <t>2 or more races*</t>
  </si>
  <si>
    <t>MULTICULTURAL* STUDENTS</t>
  </si>
  <si>
    <t>Total Multicultural</t>
  </si>
  <si>
    <t>% Multicultural*</t>
  </si>
  <si>
    <t>MULTICULTURAL STUDENTS ENROLLMENT BY RESIDENCY</t>
  </si>
  <si>
    <t>Multicultural Total</t>
  </si>
  <si>
    <t>MULTICULTURAL STUDENTS ENROLLMENT BY GENDER</t>
  </si>
  <si>
    <t>Summer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</si>
</sst>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2"/>
      <name val="Arial"/>
      <family val="2"/>
    </font>
    <font>
      <u/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ABABAB"/>
      </top>
      <bottom style="thin">
        <color indexed="64"/>
      </bottom>
      <diagonal/>
    </border>
    <border>
      <left style="thin">
        <color rgb="FFABABAB"/>
      </left>
      <right style="thin">
        <color indexed="64"/>
      </right>
      <top/>
      <bottom/>
      <diagonal/>
    </border>
    <border>
      <left/>
      <right/>
      <top style="thin">
        <color rgb="FFABABAB"/>
      </top>
      <bottom style="thin">
        <color indexed="64"/>
      </bottom>
      <diagonal/>
    </border>
    <border>
      <left style="thin">
        <color rgb="FFABABAB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5">
    <xf numFmtId="0" fontId="0" fillId="0" borderId="0"/>
    <xf numFmtId="40" fontId="6" fillId="0" borderId="0" applyFont="0" applyFill="0" applyBorder="0" applyAlignment="0" applyProtection="0"/>
    <xf numFmtId="37" fontId="3" fillId="0" borderId="0"/>
    <xf numFmtId="37" fontId="3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37" fontId="1" fillId="0" borderId="0" xfId="2" applyFont="1" applyAlignment="1">
      <alignment horizontal="left"/>
    </xf>
    <xf numFmtId="37" fontId="0" fillId="0" borderId="0" xfId="3" quotePrefix="1" applyFont="1"/>
    <xf numFmtId="37" fontId="1" fillId="0" borderId="0" xfId="3" applyFont="1" applyAlignment="1">
      <alignment horizontal="left"/>
    </xf>
    <xf numFmtId="0" fontId="4" fillId="0" borderId="0" xfId="0" applyFont="1" applyAlignment="1">
      <alignment horizontal="center"/>
    </xf>
    <xf numFmtId="37" fontId="1" fillId="0" borderId="0" xfId="2" applyFont="1"/>
    <xf numFmtId="37" fontId="5" fillId="0" borderId="0" xfId="2" applyFont="1"/>
    <xf numFmtId="37" fontId="5" fillId="0" borderId="0" xfId="2" applyFont="1" applyAlignment="1">
      <alignment horizontal="center"/>
    </xf>
    <xf numFmtId="164" fontId="5" fillId="0" borderId="0" xfId="1" quotePrefix="1" applyNumberFormat="1" applyFont="1" applyAlignment="1">
      <alignment horizontal="right"/>
    </xf>
    <xf numFmtId="37" fontId="1" fillId="0" borderId="0" xfId="3" applyFont="1" applyAlignment="1">
      <alignment horizontal="left" wrapText="1"/>
    </xf>
    <xf numFmtId="37" fontId="1" fillId="0" borderId="0" xfId="3" applyFont="1" applyAlignment="1">
      <alignment wrapText="1"/>
    </xf>
    <xf numFmtId="37" fontId="1" fillId="0" borderId="0" xfId="3" applyFont="1"/>
    <xf numFmtId="37" fontId="1" fillId="0" borderId="0" xfId="2" applyFont="1" applyBorder="1"/>
    <xf numFmtId="37" fontId="1" fillId="0" borderId="1" xfId="2" applyFont="1" applyBorder="1"/>
    <xf numFmtId="37" fontId="1" fillId="0" borderId="1" xfId="2" quotePrefix="1" applyFont="1" applyBorder="1" applyAlignment="1">
      <alignment horizontal="right"/>
    </xf>
    <xf numFmtId="37" fontId="2" fillId="0" borderId="0" xfId="2" applyFont="1" applyAlignment="1">
      <alignment horizontal="left"/>
    </xf>
    <xf numFmtId="37" fontId="2" fillId="0" borderId="0" xfId="2" applyFont="1"/>
    <xf numFmtId="10" fontId="1" fillId="0" borderId="0" xfId="2" applyNumberFormat="1" applyFont="1" applyProtection="1"/>
    <xf numFmtId="10" fontId="1" fillId="0" borderId="0" xfId="4" applyNumberFormat="1" applyFont="1"/>
    <xf numFmtId="37" fontId="0" fillId="0" borderId="0" xfId="3" applyFont="1" applyAlignment="1">
      <alignment horizontal="left"/>
    </xf>
    <xf numFmtId="37" fontId="1" fillId="0" borderId="0" xfId="3" quotePrefix="1" applyFont="1" applyAlignment="1">
      <alignment horizontal="left"/>
    </xf>
    <xf numFmtId="0" fontId="0" fillId="0" borderId="0" xfId="0" applyNumberFormat="1"/>
    <xf numFmtId="0" fontId="0" fillId="0" borderId="0" xfId="0" applyNumberFormat="1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6" xfId="0" applyBorder="1"/>
    <xf numFmtId="0" fontId="0" fillId="0" borderId="7" xfId="0" applyFont="1" applyFill="1" applyBorder="1" applyAlignment="1">
      <alignment wrapText="1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NumberFormat="1" applyBorder="1"/>
    <xf numFmtId="0" fontId="0" fillId="0" borderId="13" xfId="0" applyBorder="1"/>
    <xf numFmtId="0" fontId="0" fillId="0" borderId="7" xfId="0" applyBorder="1"/>
    <xf numFmtId="0" fontId="0" fillId="0" borderId="12" xfId="0" applyBorder="1"/>
    <xf numFmtId="0" fontId="0" fillId="0" borderId="1" xfId="0" applyNumberFormat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16" xfId="0" applyFont="1" applyBorder="1" applyAlignment="1">
      <alignment horizontal="right" wrapText="1"/>
    </xf>
    <xf numFmtId="0" fontId="0" fillId="0" borderId="10" xfId="0" applyNumberFormat="1" applyFill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1" fillId="0" borderId="13" xfId="0" applyFont="1" applyBorder="1"/>
    <xf numFmtId="0" fontId="0" fillId="0" borderId="7" xfId="0" applyNumberFormat="1" applyBorder="1"/>
    <xf numFmtId="0" fontId="0" fillId="0" borderId="8" xfId="0" applyFont="1" applyFill="1" applyBorder="1" applyAlignment="1">
      <alignment wrapText="1"/>
    </xf>
    <xf numFmtId="0" fontId="1" fillId="0" borderId="1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17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8" xfId="0" applyNumberFormat="1" applyBorder="1"/>
    <xf numFmtId="0" fontId="0" fillId="0" borderId="19" xfId="0" applyNumberFormat="1" applyBorder="1"/>
    <xf numFmtId="0" fontId="0" fillId="0" borderId="20" xfId="0" applyNumberFormat="1" applyBorder="1"/>
    <xf numFmtId="0" fontId="0" fillId="0" borderId="21" xfId="0" applyNumberFormat="1" applyBorder="1"/>
    <xf numFmtId="0" fontId="0" fillId="0" borderId="17" xfId="0" applyBorder="1"/>
    <xf numFmtId="0" fontId="0" fillId="0" borderId="15" xfId="0" applyBorder="1"/>
    <xf numFmtId="0" fontId="0" fillId="0" borderId="13" xfId="0" applyFont="1" applyFill="1" applyBorder="1" applyAlignment="1">
      <alignment wrapText="1"/>
    </xf>
    <xf numFmtId="0" fontId="0" fillId="0" borderId="22" xfId="0" applyNumberFormat="1" applyBorder="1"/>
    <xf numFmtId="0" fontId="0" fillId="0" borderId="23" xfId="0" applyNumberFormat="1" applyBorder="1"/>
    <xf numFmtId="0" fontId="0" fillId="0" borderId="24" xfId="0" applyNumberFormat="1" applyBorder="1"/>
    <xf numFmtId="0" fontId="0" fillId="0" borderId="10" xfId="0" applyNumberFormat="1" applyBorder="1"/>
    <xf numFmtId="0" fontId="0" fillId="0" borderId="13" xfId="0" applyNumberFormat="1" applyBorder="1"/>
    <xf numFmtId="0" fontId="1" fillId="0" borderId="13" xfId="0" applyFont="1" applyBorder="1" applyAlignment="1">
      <alignment horizontal="right"/>
    </xf>
    <xf numFmtId="3" fontId="0" fillId="0" borderId="0" xfId="0" applyNumberFormat="1"/>
    <xf numFmtId="0" fontId="0" fillId="0" borderId="0" xfId="0" applyAlignment="1"/>
    <xf numFmtId="3" fontId="0" fillId="0" borderId="0" xfId="0" applyNumberFormat="1" applyBorder="1"/>
    <xf numFmtId="37" fontId="1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5">
    <cellStyle name="Comma_1996 to 1997" xfId="1" xr:uid="{00000000-0005-0000-0000-000000000000}"/>
    <cellStyle name="Normal" xfId="0" builtinId="0"/>
    <cellStyle name="Normal_1996 to 1997" xfId="2" xr:uid="{00000000-0005-0000-0000-000002000000}"/>
    <cellStyle name="Normal_by gender" xfId="3" xr:uid="{00000000-0005-0000-0000-000003000000}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c\Groups\Regstats\MINORITY\Spring%202001\SPRING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 to 1997"/>
    </sheetNames>
    <sheetDataSet>
      <sheetData sheetId="0">
        <row r="7">
          <cell r="C7" t="str">
            <v>UNDERGRAD</v>
          </cell>
          <cell r="G7" t="str">
            <v>GRADUATE</v>
          </cell>
        </row>
        <row r="8">
          <cell r="B8">
            <v>1997</v>
          </cell>
          <cell r="D8">
            <v>1998</v>
          </cell>
          <cell r="F8">
            <v>1997</v>
          </cell>
          <cell r="H8">
            <v>1998</v>
          </cell>
        </row>
        <row r="11">
          <cell r="B11">
            <v>56</v>
          </cell>
          <cell r="D11">
            <v>57</v>
          </cell>
          <cell r="F11">
            <v>7</v>
          </cell>
          <cell r="H11">
            <v>6</v>
          </cell>
        </row>
        <row r="13">
          <cell r="B13">
            <v>513</v>
          </cell>
          <cell r="D13">
            <v>500</v>
          </cell>
          <cell r="F13">
            <v>104</v>
          </cell>
          <cell r="H13">
            <v>113</v>
          </cell>
        </row>
        <row r="16">
          <cell r="B16">
            <v>459</v>
          </cell>
          <cell r="D16">
            <v>467</v>
          </cell>
          <cell r="F16">
            <v>60</v>
          </cell>
          <cell r="H16">
            <v>58</v>
          </cell>
        </row>
        <row r="18">
          <cell r="B18">
            <v>295</v>
          </cell>
          <cell r="D18">
            <v>272</v>
          </cell>
          <cell r="F18">
            <v>60</v>
          </cell>
          <cell r="H18">
            <v>65</v>
          </cell>
        </row>
        <row r="21">
          <cell r="B21">
            <v>1323</v>
          </cell>
          <cell r="D21">
            <v>1296</v>
          </cell>
          <cell r="F21">
            <v>231</v>
          </cell>
          <cell r="H21">
            <v>242</v>
          </cell>
        </row>
        <row r="23">
          <cell r="B23">
            <v>18864</v>
          </cell>
          <cell r="D23">
            <v>19385</v>
          </cell>
          <cell r="F23">
            <v>4241</v>
          </cell>
          <cell r="H23">
            <v>4034</v>
          </cell>
        </row>
        <row r="25">
          <cell r="B25">
            <v>7.0133587786259541E-2</v>
          </cell>
          <cell r="D25">
            <v>6.6855816352850136E-2</v>
          </cell>
          <cell r="F25">
            <v>5.4468285781655267E-2</v>
          </cell>
          <cell r="H25">
            <v>5.9990084283589491E-2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Q33"/>
  <sheetViews>
    <sheetView showGridLines="0" tabSelected="1" zoomScaleNormal="100" workbookViewId="0">
      <selection activeCell="S16" sqref="S16"/>
    </sheetView>
  </sheetViews>
  <sheetFormatPr defaultColWidth="9.7109375" defaultRowHeight="12.75" x14ac:dyDescent="0.2"/>
  <cols>
    <col min="1" max="1" width="22.5703125" style="5" customWidth="1"/>
    <col min="2" max="2" width="7.7109375" style="5" customWidth="1"/>
    <col min="3" max="3" width="2.7109375" style="5" customWidth="1"/>
    <col min="4" max="4" width="7.7109375" style="5" customWidth="1"/>
    <col min="5" max="5" width="3" style="5" customWidth="1"/>
    <col min="6" max="6" width="7" style="5" customWidth="1"/>
    <col min="7" max="7" width="2.7109375" style="5" customWidth="1"/>
    <col min="8" max="8" width="7.28515625" style="5" bestFit="1" customWidth="1"/>
    <col min="9" max="9" width="2.7109375" style="5" customWidth="1"/>
    <col min="10" max="10" width="7.7109375" style="5" customWidth="1"/>
    <col min="11" max="11" width="2.7109375" style="5" customWidth="1"/>
    <col min="12" max="12" width="7.7109375" style="5" customWidth="1"/>
    <col min="13" max="13" width="2.7109375" style="5" customWidth="1"/>
    <col min="14" max="14" width="7.7109375" style="5" customWidth="1"/>
    <col min="15" max="15" width="2.7109375" style="5" customWidth="1"/>
    <col min="16" max="16" width="7.7109375" style="5" customWidth="1"/>
    <col min="17" max="16384" width="9.7109375" style="5"/>
  </cols>
  <sheetData>
    <row r="1" spans="1:16" x14ac:dyDescent="0.2">
      <c r="A1" s="75" t="s">
        <v>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x14ac:dyDescent="0.2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x14ac:dyDescent="0.2">
      <c r="A3" s="75" t="s">
        <v>43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x14ac:dyDescent="0.2">
      <c r="A4" s="75" t="s">
        <v>18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7" spans="1:16" x14ac:dyDescent="0.2">
      <c r="B7" s="6"/>
      <c r="C7" s="7" t="s">
        <v>19</v>
      </c>
      <c r="D7" s="6"/>
      <c r="E7" s="6"/>
      <c r="F7" s="6"/>
      <c r="G7" s="7" t="s">
        <v>20</v>
      </c>
      <c r="H7" s="6"/>
      <c r="I7" s="6"/>
      <c r="J7" s="6"/>
      <c r="K7" s="7" t="s">
        <v>21</v>
      </c>
      <c r="L7" s="6"/>
      <c r="O7" s="7" t="s">
        <v>22</v>
      </c>
    </row>
    <row r="8" spans="1:16" x14ac:dyDescent="0.2">
      <c r="B8" s="8">
        <v>2020</v>
      </c>
      <c r="C8" s="6"/>
      <c r="D8" s="8">
        <v>2021</v>
      </c>
      <c r="E8" s="6"/>
      <c r="F8" s="8">
        <f>+B8</f>
        <v>2020</v>
      </c>
      <c r="G8" s="6"/>
      <c r="H8" s="8">
        <f>+D8</f>
        <v>2021</v>
      </c>
      <c r="I8" s="8"/>
      <c r="J8" s="8">
        <f>+B8</f>
        <v>2020</v>
      </c>
      <c r="K8" s="6"/>
      <c r="L8" s="8">
        <f>+D8</f>
        <v>2021</v>
      </c>
      <c r="N8" s="8">
        <f>+B8</f>
        <v>2020</v>
      </c>
      <c r="O8" s="6"/>
      <c r="P8" s="8">
        <f>+D8</f>
        <v>2021</v>
      </c>
    </row>
    <row r="9" spans="1:16" ht="24.95" customHeight="1" x14ac:dyDescent="0.2">
      <c r="A9" s="9" t="s">
        <v>23</v>
      </c>
      <c r="B9" s="22">
        <v>12</v>
      </c>
      <c r="C9" s="12"/>
      <c r="D9" s="5">
        <v>10</v>
      </c>
      <c r="E9" s="12"/>
      <c r="F9" s="67">
        <v>0</v>
      </c>
      <c r="G9" s="12"/>
      <c r="H9" s="67">
        <v>2</v>
      </c>
      <c r="I9" s="12"/>
      <c r="J9" s="67">
        <v>4</v>
      </c>
      <c r="K9" s="12"/>
      <c r="L9" s="67">
        <v>8</v>
      </c>
      <c r="M9" s="12"/>
      <c r="N9" s="12">
        <f t="shared" ref="N9:N14" si="0">+B9+F9+J9</f>
        <v>16</v>
      </c>
      <c r="O9" s="12"/>
      <c r="P9" s="12">
        <f t="shared" ref="P9:P14" si="1">+D9+H9+L9</f>
        <v>20</v>
      </c>
    </row>
    <row r="10" spans="1:16" ht="24.95" customHeight="1" x14ac:dyDescent="0.2">
      <c r="A10" s="3" t="s">
        <v>4</v>
      </c>
      <c r="B10" s="22">
        <v>263</v>
      </c>
      <c r="C10" s="12"/>
      <c r="D10" s="5">
        <v>256</v>
      </c>
      <c r="E10" s="12"/>
      <c r="F10" s="21">
        <v>0</v>
      </c>
      <c r="G10" s="12"/>
      <c r="H10" s="21">
        <v>0</v>
      </c>
      <c r="I10" s="12"/>
      <c r="J10" s="21">
        <v>91</v>
      </c>
      <c r="K10" s="12"/>
      <c r="L10" s="21">
        <v>79</v>
      </c>
      <c r="M10" s="12"/>
      <c r="N10" s="12">
        <f t="shared" si="0"/>
        <v>354</v>
      </c>
      <c r="O10" s="12"/>
      <c r="P10" s="12">
        <f t="shared" si="1"/>
        <v>335</v>
      </c>
    </row>
    <row r="11" spans="1:16" ht="24.95" customHeight="1" x14ac:dyDescent="0.2">
      <c r="A11" s="3" t="s">
        <v>5</v>
      </c>
      <c r="B11" s="22">
        <v>276</v>
      </c>
      <c r="C11" s="12"/>
      <c r="D11" s="5">
        <v>299</v>
      </c>
      <c r="E11" s="12"/>
      <c r="F11" s="21">
        <v>5</v>
      </c>
      <c r="G11" s="12"/>
      <c r="H11" s="21">
        <v>6</v>
      </c>
      <c r="I11" s="12"/>
      <c r="J11" s="21">
        <v>71</v>
      </c>
      <c r="K11" s="12"/>
      <c r="L11" s="21">
        <v>74</v>
      </c>
      <c r="M11" s="12"/>
      <c r="N11" s="12">
        <f t="shared" si="0"/>
        <v>352</v>
      </c>
      <c r="O11" s="12"/>
      <c r="P11" s="12">
        <f t="shared" si="1"/>
        <v>379</v>
      </c>
    </row>
    <row r="12" spans="1:16" ht="32.25" customHeight="1" x14ac:dyDescent="0.2">
      <c r="A12" s="10" t="s">
        <v>24</v>
      </c>
      <c r="B12" s="22">
        <v>3</v>
      </c>
      <c r="C12" s="12"/>
      <c r="D12" s="5">
        <v>3</v>
      </c>
      <c r="E12" s="12"/>
      <c r="F12" s="21">
        <v>0</v>
      </c>
      <c r="G12" s="12"/>
      <c r="H12" s="21">
        <v>0</v>
      </c>
      <c r="I12" s="12"/>
      <c r="J12" s="21">
        <v>2</v>
      </c>
      <c r="K12" s="12"/>
      <c r="L12" s="21">
        <v>3</v>
      </c>
      <c r="M12" s="12"/>
      <c r="N12" s="12">
        <f t="shared" si="0"/>
        <v>5</v>
      </c>
      <c r="O12" s="12"/>
      <c r="P12" s="12">
        <f t="shared" si="1"/>
        <v>6</v>
      </c>
    </row>
    <row r="13" spans="1:16" ht="33.75" customHeight="1" x14ac:dyDescent="0.2">
      <c r="A13" s="10" t="s">
        <v>25</v>
      </c>
      <c r="B13" s="22">
        <v>397</v>
      </c>
      <c r="C13" s="12"/>
      <c r="D13" s="5">
        <v>429</v>
      </c>
      <c r="E13" s="12"/>
      <c r="F13" s="21">
        <v>5</v>
      </c>
      <c r="G13" s="12"/>
      <c r="H13" s="21">
        <v>8</v>
      </c>
      <c r="I13" s="12"/>
      <c r="J13" s="21">
        <v>127</v>
      </c>
      <c r="K13" s="12"/>
      <c r="L13" s="21">
        <v>117</v>
      </c>
      <c r="M13" s="12"/>
      <c r="N13" s="12">
        <f t="shared" si="0"/>
        <v>529</v>
      </c>
      <c r="O13" s="12"/>
      <c r="P13" s="12">
        <f t="shared" si="1"/>
        <v>554</v>
      </c>
    </row>
    <row r="14" spans="1:16" ht="24.95" customHeight="1" x14ac:dyDescent="0.2">
      <c r="A14" s="11" t="s">
        <v>9</v>
      </c>
      <c r="B14" s="22">
        <v>191</v>
      </c>
      <c r="C14" s="12"/>
      <c r="D14" s="5">
        <v>177</v>
      </c>
      <c r="E14" s="12"/>
      <c r="F14" s="21">
        <v>0</v>
      </c>
      <c r="G14" s="12"/>
      <c r="H14" s="21">
        <v>1</v>
      </c>
      <c r="I14" s="12"/>
      <c r="J14" s="21">
        <v>44</v>
      </c>
      <c r="K14" s="12"/>
      <c r="L14" s="21">
        <v>43</v>
      </c>
      <c r="M14" s="12"/>
      <c r="N14" s="12">
        <f t="shared" si="0"/>
        <v>235</v>
      </c>
      <c r="O14" s="12"/>
      <c r="P14" s="12">
        <f t="shared" si="1"/>
        <v>221</v>
      </c>
    </row>
    <row r="15" spans="1:16" ht="10.5" customHeight="1" x14ac:dyDescent="0.2">
      <c r="A15" s="11"/>
      <c r="B15" s="13"/>
      <c r="C15" s="13"/>
      <c r="D15" s="13"/>
      <c r="E15" s="13"/>
      <c r="F15" s="41"/>
      <c r="G15" s="13"/>
      <c r="H15" s="41"/>
      <c r="I15" s="13"/>
      <c r="J15" s="41"/>
      <c r="K15" s="13"/>
      <c r="L15" s="41"/>
      <c r="M15" s="13"/>
      <c r="N15" s="14"/>
      <c r="O15" s="13"/>
      <c r="P15" s="13"/>
    </row>
    <row r="16" spans="1:16" ht="30" customHeight="1" x14ac:dyDescent="0.2">
      <c r="A16" s="15" t="s">
        <v>38</v>
      </c>
      <c r="B16" s="16">
        <f>SUM(B9:B14)</f>
        <v>1142</v>
      </c>
      <c r="C16" s="16"/>
      <c r="D16" s="16">
        <f>SUM(D9:D14)</f>
        <v>1174</v>
      </c>
      <c r="E16" s="16"/>
      <c r="F16" s="16">
        <f>SUM(F9:F14)</f>
        <v>10</v>
      </c>
      <c r="G16" s="16"/>
      <c r="H16" s="16">
        <f>SUM(H9:H14)</f>
        <v>17</v>
      </c>
      <c r="I16" s="16"/>
      <c r="J16" s="16">
        <f>SUM(J9:J14)</f>
        <v>339</v>
      </c>
      <c r="K16" s="16"/>
      <c r="L16" s="16">
        <f>SUM(L9:L14)</f>
        <v>324</v>
      </c>
      <c r="M16" s="16"/>
      <c r="N16" s="16">
        <f>+B16+F16+J16</f>
        <v>1491</v>
      </c>
      <c r="O16" s="16"/>
      <c r="P16" s="16">
        <f>+D16+H16+L16</f>
        <v>1515</v>
      </c>
    </row>
    <row r="18" spans="1:17" x14ac:dyDescent="0.2">
      <c r="A18" s="1" t="s">
        <v>26</v>
      </c>
      <c r="B18" s="5">
        <v>6841</v>
      </c>
      <c r="D18" s="5">
        <v>6202</v>
      </c>
      <c r="F18" s="5">
        <v>151</v>
      </c>
      <c r="H18" s="5">
        <v>159</v>
      </c>
      <c r="J18" s="5">
        <v>2853</v>
      </c>
      <c r="L18" s="5">
        <v>2713</v>
      </c>
      <c r="N18" s="5">
        <f>+B18+F18+J18</f>
        <v>9845</v>
      </c>
      <c r="P18" s="5">
        <f>+D18+H18+L18</f>
        <v>9074</v>
      </c>
    </row>
    <row r="20" spans="1:17" x14ac:dyDescent="0.2">
      <c r="A20" s="1" t="s">
        <v>39</v>
      </c>
      <c r="B20" s="17">
        <f>B16/B18</f>
        <v>0.16693465867563223</v>
      </c>
      <c r="C20" s="17"/>
      <c r="D20" s="17">
        <f>D16/D18</f>
        <v>0.18929377620122542</v>
      </c>
      <c r="E20" s="17"/>
      <c r="F20" s="17">
        <f>F16/F18</f>
        <v>6.6225165562913912E-2</v>
      </c>
      <c r="G20" s="17"/>
      <c r="H20" s="17">
        <f>H16/H18</f>
        <v>0.1069182389937107</v>
      </c>
      <c r="I20" s="17"/>
      <c r="J20" s="17">
        <f>J16/J18</f>
        <v>0.11882229232386961</v>
      </c>
      <c r="K20" s="17"/>
      <c r="L20" s="17">
        <f>L16/L18</f>
        <v>0.11942499078510874</v>
      </c>
      <c r="M20" s="17"/>
      <c r="N20" s="17">
        <f>N16/N18</f>
        <v>0.15144743524631793</v>
      </c>
      <c r="O20" s="17"/>
      <c r="P20" s="17">
        <f>P16/P18</f>
        <v>0.16696054661670706</v>
      </c>
      <c r="Q20" s="17"/>
    </row>
    <row r="22" spans="1:17" ht="20.100000000000001" customHeight="1" x14ac:dyDescent="0.2">
      <c r="N22" s="18"/>
      <c r="P22" s="18"/>
    </row>
    <row r="23" spans="1:17" x14ac:dyDescent="0.2">
      <c r="A23" s="1" t="s">
        <v>7</v>
      </c>
    </row>
    <row r="24" spans="1:17" x14ac:dyDescent="0.2">
      <c r="A24" s="1" t="s">
        <v>27</v>
      </c>
    </row>
    <row r="25" spans="1:17" ht="20.100000000000001" customHeight="1" x14ac:dyDescent="0.2">
      <c r="A25" s="2"/>
    </row>
    <row r="28" spans="1:17" ht="15" customHeight="1" x14ac:dyDescent="0.2"/>
    <row r="29" spans="1:17" x14ac:dyDescent="0.2">
      <c r="A29" s="1"/>
    </row>
    <row r="30" spans="1:17" ht="12" customHeight="1" x14ac:dyDescent="0.2">
      <c r="A30" s="19"/>
    </row>
    <row r="31" spans="1:17" ht="12" customHeight="1" x14ac:dyDescent="0.2">
      <c r="A31" s="20"/>
    </row>
    <row r="32" spans="1:17" ht="12" customHeight="1" x14ac:dyDescent="0.2">
      <c r="A32" s="3"/>
    </row>
    <row r="33" spans="1:1" ht="9.9499999999999993" customHeight="1" x14ac:dyDescent="0.2">
      <c r="A33" s="3"/>
    </row>
  </sheetData>
  <mergeCells count="4">
    <mergeCell ref="A1:P1"/>
    <mergeCell ref="A2:P2"/>
    <mergeCell ref="A3:P3"/>
    <mergeCell ref="A4:P4"/>
  </mergeCells>
  <printOptions horizontalCentered="1" gridLinesSet="0"/>
  <pageMargins left="0" right="0" top="0.7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3"/>
  <sheetViews>
    <sheetView topLeftCell="A7" workbookViewId="0">
      <selection activeCell="A2" sqref="A2:K2"/>
    </sheetView>
  </sheetViews>
  <sheetFormatPr defaultRowHeight="12.75" x14ac:dyDescent="0.2"/>
  <cols>
    <col min="1" max="1" width="18.5703125" bestFit="1" customWidth="1"/>
    <col min="2" max="2" width="7.85546875" bestFit="1" customWidth="1"/>
    <col min="3" max="3" width="10.42578125" bestFit="1" customWidth="1"/>
    <col min="4" max="4" width="7.85546875" customWidth="1"/>
    <col min="5" max="5" width="7.85546875" bestFit="1" customWidth="1"/>
    <col min="6" max="6" width="10.42578125" bestFit="1" customWidth="1"/>
    <col min="7" max="7" width="8.42578125" bestFit="1" customWidth="1"/>
    <col min="8" max="8" width="7.85546875" bestFit="1" customWidth="1"/>
    <col min="9" max="9" width="10.42578125" bestFit="1" customWidth="1"/>
    <col min="10" max="10" width="9.28515625" bestFit="1" customWidth="1"/>
    <col min="11" max="11" width="8" customWidth="1"/>
  </cols>
  <sheetData>
    <row r="1" spans="1:24" ht="15" x14ac:dyDescent="0.2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4" ht="15" x14ac:dyDescent="0.2">
      <c r="A2" s="76" t="s">
        <v>12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24" ht="15" x14ac:dyDescent="0.2">
      <c r="A3" s="76" t="s">
        <v>43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24" ht="15" x14ac:dyDescent="0.2">
      <c r="A4" s="76" t="s">
        <v>11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6" spans="1:24" ht="15" x14ac:dyDescent="0.2">
      <c r="A6" s="4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24" x14ac:dyDescent="0.2">
      <c r="A7" s="31"/>
      <c r="B7" s="77" t="s">
        <v>0</v>
      </c>
      <c r="C7" s="77"/>
      <c r="D7" s="77"/>
      <c r="E7" s="77" t="s">
        <v>32</v>
      </c>
      <c r="F7" s="77"/>
      <c r="G7" s="77"/>
      <c r="H7" s="77" t="s">
        <v>1</v>
      </c>
      <c r="I7" s="77"/>
      <c r="J7" s="77"/>
      <c r="K7" s="30"/>
      <c r="P7" s="73"/>
      <c r="Q7" s="73"/>
      <c r="R7" s="73"/>
      <c r="S7" s="73"/>
      <c r="T7" s="73"/>
      <c r="U7" s="73"/>
      <c r="V7" s="73"/>
      <c r="W7" s="73"/>
      <c r="X7" s="73"/>
    </row>
    <row r="8" spans="1:24" ht="25.5" x14ac:dyDescent="0.2">
      <c r="A8" s="24" t="s">
        <v>16</v>
      </c>
      <c r="B8" s="42" t="s">
        <v>28</v>
      </c>
      <c r="C8" s="43" t="s">
        <v>29</v>
      </c>
      <c r="D8" s="64" t="s">
        <v>30</v>
      </c>
      <c r="E8" s="42" t="s">
        <v>28</v>
      </c>
      <c r="F8" s="43" t="s">
        <v>29</v>
      </c>
      <c r="G8" s="63" t="s">
        <v>33</v>
      </c>
      <c r="H8" s="42" t="s">
        <v>28</v>
      </c>
      <c r="I8" s="43" t="s">
        <v>29</v>
      </c>
      <c r="J8" s="54" t="s">
        <v>31</v>
      </c>
      <c r="K8" s="44" t="s">
        <v>2</v>
      </c>
    </row>
    <row r="9" spans="1:24" ht="30" customHeight="1" x14ac:dyDescent="0.2">
      <c r="A9" s="56" t="s">
        <v>3</v>
      </c>
      <c r="B9" s="33">
        <v>4</v>
      </c>
      <c r="C9" s="22">
        <v>6</v>
      </c>
      <c r="D9" s="60">
        <v>10</v>
      </c>
      <c r="E9" s="33"/>
      <c r="F9" s="22">
        <v>2</v>
      </c>
      <c r="G9" s="60">
        <v>2</v>
      </c>
      <c r="H9" s="33">
        <v>1</v>
      </c>
      <c r="I9" s="22">
        <v>7</v>
      </c>
      <c r="J9" s="60">
        <v>8</v>
      </c>
      <c r="K9" s="37">
        <f>+J9+G9+D9</f>
        <v>20</v>
      </c>
    </row>
    <row r="10" spans="1:24" ht="30" customHeight="1" x14ac:dyDescent="0.2">
      <c r="A10" s="57" t="s">
        <v>4</v>
      </c>
      <c r="B10" s="33">
        <v>124</v>
      </c>
      <c r="C10" s="22">
        <v>132</v>
      </c>
      <c r="D10" s="60">
        <v>256</v>
      </c>
      <c r="E10" s="33"/>
      <c r="F10" s="22"/>
      <c r="G10" s="60"/>
      <c r="H10" s="33">
        <v>35</v>
      </c>
      <c r="I10" s="22">
        <v>44</v>
      </c>
      <c r="J10" s="60">
        <v>79</v>
      </c>
      <c r="K10" s="37">
        <f>+J10+G10+D10</f>
        <v>335</v>
      </c>
    </row>
    <row r="11" spans="1:24" ht="30" customHeight="1" x14ac:dyDescent="0.2">
      <c r="A11" s="57" t="s">
        <v>5</v>
      </c>
      <c r="B11" s="33">
        <v>172</v>
      </c>
      <c r="C11" s="22">
        <v>127</v>
      </c>
      <c r="D11" s="60">
        <v>299</v>
      </c>
      <c r="E11" s="33">
        <v>2</v>
      </c>
      <c r="F11" s="22">
        <v>4</v>
      </c>
      <c r="G11" s="60">
        <v>6</v>
      </c>
      <c r="H11" s="33">
        <v>26</v>
      </c>
      <c r="I11" s="22">
        <v>48</v>
      </c>
      <c r="J11" s="60">
        <v>74</v>
      </c>
      <c r="K11" s="37">
        <f t="shared" ref="K11:K16" si="0">+J11+G11+D11</f>
        <v>379</v>
      </c>
    </row>
    <row r="12" spans="1:24" ht="30" customHeight="1" x14ac:dyDescent="0.2">
      <c r="A12" s="57" t="s">
        <v>34</v>
      </c>
      <c r="B12" s="33">
        <v>1</v>
      </c>
      <c r="C12" s="22">
        <v>2</v>
      </c>
      <c r="D12" s="60">
        <v>3</v>
      </c>
      <c r="E12" s="33"/>
      <c r="F12" s="22"/>
      <c r="G12" s="60"/>
      <c r="H12" s="33">
        <v>2</v>
      </c>
      <c r="I12" s="22">
        <v>1</v>
      </c>
      <c r="J12" s="60">
        <v>3</v>
      </c>
      <c r="K12" s="37">
        <f t="shared" si="0"/>
        <v>6</v>
      </c>
      <c r="U12" s="72"/>
    </row>
    <row r="13" spans="1:24" ht="30" customHeight="1" x14ac:dyDescent="0.2">
      <c r="A13" s="57" t="s">
        <v>15</v>
      </c>
      <c r="B13" s="33">
        <v>240</v>
      </c>
      <c r="C13" s="22">
        <v>189</v>
      </c>
      <c r="D13" s="60">
        <v>429</v>
      </c>
      <c r="E13" s="33"/>
      <c r="F13" s="22">
        <v>8</v>
      </c>
      <c r="G13" s="60">
        <v>8</v>
      </c>
      <c r="H13" s="33">
        <v>32</v>
      </c>
      <c r="I13" s="22">
        <v>85</v>
      </c>
      <c r="J13" s="60">
        <v>117</v>
      </c>
      <c r="K13" s="37">
        <f t="shared" si="0"/>
        <v>554</v>
      </c>
    </row>
    <row r="14" spans="1:24" ht="30" customHeight="1" x14ac:dyDescent="0.2">
      <c r="A14" s="57" t="s">
        <v>9</v>
      </c>
      <c r="B14" s="33">
        <v>115</v>
      </c>
      <c r="C14" s="22">
        <v>62</v>
      </c>
      <c r="D14" s="60">
        <v>177</v>
      </c>
      <c r="E14" s="33"/>
      <c r="F14" s="22">
        <v>1</v>
      </c>
      <c r="G14" s="60">
        <v>1</v>
      </c>
      <c r="H14" s="33">
        <v>20</v>
      </c>
      <c r="I14" s="22">
        <v>23</v>
      </c>
      <c r="J14" s="60">
        <v>43</v>
      </c>
      <c r="K14" s="37">
        <f t="shared" si="0"/>
        <v>221</v>
      </c>
      <c r="Q14" s="72"/>
      <c r="S14" s="72"/>
      <c r="T14" s="72"/>
      <c r="U14" s="72"/>
      <c r="V14" s="72"/>
    </row>
    <row r="15" spans="1:24" ht="30" customHeight="1" x14ac:dyDescent="0.2">
      <c r="A15" s="58" t="s">
        <v>41</v>
      </c>
      <c r="B15" s="59">
        <f>SUM(B9:B14)</f>
        <v>656</v>
      </c>
      <c r="C15" s="61">
        <f>SUM(C9:C14)</f>
        <v>518</v>
      </c>
      <c r="D15" s="62">
        <f>SUM(D9:D14)</f>
        <v>1174</v>
      </c>
      <c r="E15" s="59">
        <f t="shared" ref="E15:J15" si="1">SUM(E9:E14)</f>
        <v>2</v>
      </c>
      <c r="F15" s="61">
        <f t="shared" si="1"/>
        <v>15</v>
      </c>
      <c r="G15" s="62">
        <f t="shared" si="1"/>
        <v>17</v>
      </c>
      <c r="H15" s="59">
        <f t="shared" si="1"/>
        <v>116</v>
      </c>
      <c r="I15" s="61">
        <f t="shared" si="1"/>
        <v>208</v>
      </c>
      <c r="J15" s="62">
        <f t="shared" si="1"/>
        <v>324</v>
      </c>
      <c r="K15" s="37">
        <f>+J15+G15+D15</f>
        <v>1515</v>
      </c>
    </row>
    <row r="16" spans="1:24" ht="30" customHeight="1" x14ac:dyDescent="0.2">
      <c r="A16" s="65" t="s">
        <v>6</v>
      </c>
      <c r="B16" s="36">
        <f>+B17-B15</f>
        <v>2977</v>
      </c>
      <c r="C16" s="25">
        <f>+C17-C15</f>
        <v>2051</v>
      </c>
      <c r="D16" s="26">
        <f t="shared" ref="D16" si="2">SUM(B16:C16)</f>
        <v>5028</v>
      </c>
      <c r="E16" s="36">
        <f t="shared" ref="E16:I16" si="3">+E17-E15</f>
        <v>59</v>
      </c>
      <c r="F16" s="25">
        <f t="shared" si="3"/>
        <v>83</v>
      </c>
      <c r="G16" s="26">
        <f t="shared" ref="G16" si="4">SUM(E16:F16)</f>
        <v>142</v>
      </c>
      <c r="H16" s="36">
        <f t="shared" si="3"/>
        <v>564</v>
      </c>
      <c r="I16" s="25">
        <f t="shared" si="3"/>
        <v>1825</v>
      </c>
      <c r="J16" s="26">
        <f t="shared" ref="J16" si="5">SUM(H16:I16)</f>
        <v>2389</v>
      </c>
      <c r="K16" s="38">
        <f t="shared" si="0"/>
        <v>7559</v>
      </c>
      <c r="O16" s="72"/>
      <c r="P16" s="72"/>
      <c r="Q16" s="72"/>
      <c r="R16" s="72"/>
      <c r="W16" s="72"/>
      <c r="X16" s="72"/>
    </row>
    <row r="17" spans="1:24" ht="30" customHeight="1" x14ac:dyDescent="0.2">
      <c r="A17" s="32" t="s">
        <v>2</v>
      </c>
      <c r="B17" s="35">
        <v>3633</v>
      </c>
      <c r="C17" s="27">
        <v>2569</v>
      </c>
      <c r="D17" s="28">
        <v>6202</v>
      </c>
      <c r="E17" s="35">
        <v>61</v>
      </c>
      <c r="F17" s="27">
        <v>98</v>
      </c>
      <c r="G17" s="28">
        <v>159</v>
      </c>
      <c r="H17" s="35">
        <v>680</v>
      </c>
      <c r="I17" s="27">
        <v>2033</v>
      </c>
      <c r="J17" s="28">
        <v>2713</v>
      </c>
      <c r="K17" s="39">
        <f>+J17+G17+D17</f>
        <v>9074</v>
      </c>
    </row>
    <row r="18" spans="1:24" x14ac:dyDescent="0.2">
      <c r="O18" s="72"/>
      <c r="P18" s="72"/>
      <c r="Q18" s="72"/>
      <c r="R18" s="72"/>
      <c r="U18" s="72"/>
      <c r="V18" s="72"/>
      <c r="W18" s="72"/>
      <c r="X18" s="72"/>
    </row>
    <row r="20" spans="1:24" x14ac:dyDescent="0.2">
      <c r="O20" s="72"/>
      <c r="P20" s="72"/>
      <c r="Q20" s="72"/>
      <c r="U20" s="72"/>
      <c r="V20" s="72"/>
      <c r="W20" s="72"/>
    </row>
    <row r="21" spans="1:24" x14ac:dyDescent="0.2">
      <c r="A21" s="1" t="s">
        <v>7</v>
      </c>
    </row>
    <row r="22" spans="1:24" x14ac:dyDescent="0.2">
      <c r="A22" s="3" t="s">
        <v>8</v>
      </c>
    </row>
    <row r="23" spans="1:24" x14ac:dyDescent="0.2">
      <c r="A23" s="2"/>
    </row>
  </sheetData>
  <mergeCells count="7">
    <mergeCell ref="A1:K1"/>
    <mergeCell ref="A2:K2"/>
    <mergeCell ref="A3:K3"/>
    <mergeCell ref="A4:K4"/>
    <mergeCell ref="B7:D7"/>
    <mergeCell ref="E7:G7"/>
    <mergeCell ref="H7:J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2"/>
  <sheetViews>
    <sheetView workbookViewId="0">
      <selection sqref="A1:K1"/>
    </sheetView>
  </sheetViews>
  <sheetFormatPr defaultRowHeight="12.75" x14ac:dyDescent="0.2"/>
  <cols>
    <col min="1" max="1" width="30.5703125" bestFit="1" customWidth="1"/>
    <col min="2" max="11" width="7.5703125" customWidth="1"/>
  </cols>
  <sheetData>
    <row r="1" spans="1:23" ht="15" x14ac:dyDescent="0.2">
      <c r="A1" s="76" t="s">
        <v>42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3" ht="15" x14ac:dyDescent="0.2">
      <c r="A2" s="76" t="s">
        <v>12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23" ht="15" x14ac:dyDescent="0.2">
      <c r="A3" s="76" t="s">
        <v>43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23" ht="15" x14ac:dyDescent="0.2">
      <c r="A4" s="76" t="s">
        <v>11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6" spans="1:23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23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23" x14ac:dyDescent="0.2">
      <c r="A8" s="23"/>
      <c r="B8" s="78" t="s">
        <v>0</v>
      </c>
      <c r="C8" s="79"/>
      <c r="D8" s="80"/>
      <c r="E8" s="78" t="s">
        <v>32</v>
      </c>
      <c r="F8" s="79"/>
      <c r="G8" s="80"/>
      <c r="H8" s="78" t="s">
        <v>1</v>
      </c>
      <c r="I8" s="79"/>
      <c r="J8" s="80"/>
      <c r="K8" s="44" t="s">
        <v>2</v>
      </c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5.5" x14ac:dyDescent="0.2">
      <c r="A9" s="23"/>
      <c r="B9" s="42" t="s">
        <v>13</v>
      </c>
      <c r="C9" s="43" t="s">
        <v>14</v>
      </c>
      <c r="D9" s="54" t="s">
        <v>30</v>
      </c>
      <c r="E9" s="42" t="s">
        <v>13</v>
      </c>
      <c r="F9" s="43" t="s">
        <v>14</v>
      </c>
      <c r="G9" s="55" t="s">
        <v>33</v>
      </c>
      <c r="H9" s="42" t="s">
        <v>13</v>
      </c>
      <c r="I9" s="43" t="s">
        <v>14</v>
      </c>
      <c r="J9" s="54" t="s">
        <v>31</v>
      </c>
      <c r="K9" s="44" t="s">
        <v>2</v>
      </c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20.100000000000001" customHeight="1" x14ac:dyDescent="0.2">
      <c r="A10" s="48" t="s">
        <v>3</v>
      </c>
      <c r="B10" s="66">
        <v>6</v>
      </c>
      <c r="C10" s="67">
        <v>4</v>
      </c>
      <c r="D10" s="34">
        <f>SUM(B10:C10)</f>
        <v>10</v>
      </c>
      <c r="E10" s="66"/>
      <c r="F10" s="67">
        <v>2</v>
      </c>
      <c r="G10" s="34">
        <f>SUM(E10:F10)</f>
        <v>2</v>
      </c>
      <c r="H10" s="66">
        <v>4</v>
      </c>
      <c r="I10" s="67">
        <v>4</v>
      </c>
      <c r="J10" s="34">
        <f>SUM(H10:I10)</f>
        <v>8</v>
      </c>
      <c r="K10" s="70">
        <f>+J10+G10+D10</f>
        <v>20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t="20.100000000000001" customHeight="1" x14ac:dyDescent="0.2">
      <c r="A11" s="40" t="s">
        <v>4</v>
      </c>
      <c r="B11" s="68">
        <v>153</v>
      </c>
      <c r="C11" s="21">
        <v>103</v>
      </c>
      <c r="D11" s="34">
        <f t="shared" ref="D11:D14" si="0">SUM(B11:C11)</f>
        <v>256</v>
      </c>
      <c r="E11" s="68"/>
      <c r="F11" s="21"/>
      <c r="G11" s="34"/>
      <c r="H11" s="68">
        <v>36</v>
      </c>
      <c r="I11" s="21">
        <v>43</v>
      </c>
      <c r="J11" s="34">
        <f t="shared" ref="J11:J17" si="1">SUM(H11:I11)</f>
        <v>79</v>
      </c>
      <c r="K11" s="37">
        <f t="shared" ref="K11:K17" si="2">+J11+G11+D11</f>
        <v>335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20.100000000000001" customHeight="1" x14ac:dyDescent="0.2">
      <c r="A12" s="40" t="s">
        <v>5</v>
      </c>
      <c r="B12" s="68">
        <v>168</v>
      </c>
      <c r="C12" s="21">
        <v>131</v>
      </c>
      <c r="D12" s="34">
        <f t="shared" si="0"/>
        <v>299</v>
      </c>
      <c r="E12" s="68">
        <v>1</v>
      </c>
      <c r="F12" s="21">
        <v>5</v>
      </c>
      <c r="G12" s="34">
        <f t="shared" ref="G12:G17" si="3">SUM(E12:F12)</f>
        <v>6</v>
      </c>
      <c r="H12" s="68">
        <v>29</v>
      </c>
      <c r="I12" s="21">
        <v>45</v>
      </c>
      <c r="J12" s="34">
        <f t="shared" si="1"/>
        <v>74</v>
      </c>
      <c r="K12" s="37">
        <f t="shared" si="2"/>
        <v>379</v>
      </c>
      <c r="N12" s="23"/>
      <c r="O12" s="23"/>
      <c r="P12" s="74"/>
      <c r="Q12" s="23"/>
      <c r="R12" s="23"/>
      <c r="S12" s="23"/>
      <c r="T12" s="23"/>
      <c r="U12" s="23"/>
      <c r="V12" s="23"/>
      <c r="W12" s="23"/>
    </row>
    <row r="13" spans="1:23" ht="20.100000000000001" customHeight="1" x14ac:dyDescent="0.2">
      <c r="A13" s="40" t="s">
        <v>35</v>
      </c>
      <c r="B13" s="68">
        <v>3</v>
      </c>
      <c r="C13" s="21"/>
      <c r="D13" s="34">
        <f t="shared" si="0"/>
        <v>3</v>
      </c>
      <c r="E13" s="68"/>
      <c r="F13" s="21"/>
      <c r="G13" s="34"/>
      <c r="H13" s="68">
        <v>1</v>
      </c>
      <c r="I13" s="21">
        <v>2</v>
      </c>
      <c r="J13" s="34">
        <f t="shared" si="1"/>
        <v>3</v>
      </c>
      <c r="K13" s="37">
        <f>+J13+G13+D13</f>
        <v>6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ht="20.100000000000001" customHeight="1" x14ac:dyDescent="0.2">
      <c r="A14" s="40" t="s">
        <v>15</v>
      </c>
      <c r="B14" s="68">
        <v>192</v>
      </c>
      <c r="C14" s="21">
        <v>237</v>
      </c>
      <c r="D14" s="34">
        <f t="shared" si="0"/>
        <v>429</v>
      </c>
      <c r="E14" s="68">
        <v>1</v>
      </c>
      <c r="F14" s="21">
        <v>7</v>
      </c>
      <c r="G14" s="34">
        <f t="shared" si="3"/>
        <v>8</v>
      </c>
      <c r="H14" s="68">
        <v>55</v>
      </c>
      <c r="I14" s="21">
        <v>62</v>
      </c>
      <c r="J14" s="34">
        <f t="shared" si="1"/>
        <v>117</v>
      </c>
      <c r="K14" s="37">
        <f t="shared" si="2"/>
        <v>554</v>
      </c>
      <c r="N14" s="23"/>
      <c r="O14" s="23"/>
      <c r="P14" s="74"/>
      <c r="Q14" s="23"/>
      <c r="R14" s="23"/>
      <c r="S14" s="23"/>
      <c r="T14" s="23"/>
      <c r="U14" s="23"/>
      <c r="V14" s="23"/>
      <c r="W14" s="23"/>
    </row>
    <row r="15" spans="1:23" ht="20.100000000000001" customHeight="1" x14ac:dyDescent="0.2">
      <c r="A15" s="40" t="s">
        <v>36</v>
      </c>
      <c r="B15" s="68">
        <v>89</v>
      </c>
      <c r="C15" s="21">
        <v>88</v>
      </c>
      <c r="D15" s="34">
        <f>SUM(B15:C15)</f>
        <v>177</v>
      </c>
      <c r="E15" s="68"/>
      <c r="F15" s="21">
        <v>1</v>
      </c>
      <c r="G15" s="34">
        <f t="shared" si="3"/>
        <v>1</v>
      </c>
      <c r="H15" s="68">
        <v>20</v>
      </c>
      <c r="I15" s="21">
        <v>23</v>
      </c>
      <c r="J15" s="34">
        <f t="shared" si="1"/>
        <v>43</v>
      </c>
      <c r="K15" s="37">
        <f t="shared" si="2"/>
        <v>221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20.100000000000001" customHeight="1" x14ac:dyDescent="0.2">
      <c r="A16" s="39" t="s">
        <v>41</v>
      </c>
      <c r="B16" s="69">
        <f>SUM(B10:B15)</f>
        <v>611</v>
      </c>
      <c r="C16" s="22">
        <f>SUM(C10:C15)</f>
        <v>563</v>
      </c>
      <c r="D16" s="34">
        <f>SUM(B16:C16)</f>
        <v>1174</v>
      </c>
      <c r="E16" s="69">
        <f>SUM(E10:E15)</f>
        <v>2</v>
      </c>
      <c r="F16" s="22">
        <f>SUM(F10:F15)</f>
        <v>15</v>
      </c>
      <c r="G16" s="34">
        <f>SUM(E16:F16)</f>
        <v>17</v>
      </c>
      <c r="H16" s="69">
        <f>SUM(H10:H15)</f>
        <v>145</v>
      </c>
      <c r="I16" s="22">
        <f>SUM(I10:I15)</f>
        <v>179</v>
      </c>
      <c r="J16" s="34">
        <f t="shared" si="1"/>
        <v>324</v>
      </c>
      <c r="K16" s="49">
        <f t="shared" si="2"/>
        <v>1515</v>
      </c>
      <c r="N16" s="74"/>
      <c r="O16" s="74"/>
      <c r="P16" s="74"/>
      <c r="Q16" s="74"/>
      <c r="R16" s="23"/>
      <c r="S16" s="23"/>
      <c r="T16" s="74"/>
      <c r="U16" s="74"/>
      <c r="V16" s="74"/>
      <c r="W16" s="74"/>
    </row>
    <row r="17" spans="1:23" ht="20.100000000000001" customHeight="1" x14ac:dyDescent="0.2">
      <c r="A17" s="50" t="s">
        <v>6</v>
      </c>
      <c r="B17" s="51">
        <f>+B18-B16</f>
        <v>2756</v>
      </c>
      <c r="C17" s="52">
        <f>+C18-C16</f>
        <v>2272</v>
      </c>
      <c r="D17" s="53">
        <f>SUM(B17:C17)</f>
        <v>5028</v>
      </c>
      <c r="E17" s="51">
        <f t="shared" ref="E17:I17" si="4">+E18-E16</f>
        <v>25</v>
      </c>
      <c r="F17" s="52">
        <f t="shared" si="4"/>
        <v>117</v>
      </c>
      <c r="G17" s="53">
        <f t="shared" si="3"/>
        <v>142</v>
      </c>
      <c r="H17" s="51">
        <f t="shared" si="4"/>
        <v>1321</v>
      </c>
      <c r="I17" s="52">
        <f t="shared" si="4"/>
        <v>1068</v>
      </c>
      <c r="J17" s="53">
        <f t="shared" si="1"/>
        <v>2389</v>
      </c>
      <c r="K17" s="71">
        <f t="shared" si="2"/>
        <v>7559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ht="20.100000000000001" customHeight="1" x14ac:dyDescent="0.2">
      <c r="A18" s="32" t="s">
        <v>17</v>
      </c>
      <c r="B18" s="45">
        <v>3367</v>
      </c>
      <c r="C18" s="46">
        <v>2835</v>
      </c>
      <c r="D18" s="47">
        <v>6202</v>
      </c>
      <c r="E18" s="45">
        <v>27</v>
      </c>
      <c r="F18" s="46">
        <v>132</v>
      </c>
      <c r="G18" s="47">
        <v>159</v>
      </c>
      <c r="H18" s="45">
        <v>1466</v>
      </c>
      <c r="I18" s="46">
        <v>1247</v>
      </c>
      <c r="J18" s="46">
        <v>2713</v>
      </c>
      <c r="K18" s="49">
        <f>+J18+G18+D18</f>
        <v>9074</v>
      </c>
      <c r="N18" s="74"/>
      <c r="O18" s="74"/>
      <c r="P18" s="74"/>
      <c r="Q18" s="74"/>
      <c r="R18" s="23"/>
      <c r="S18" s="23"/>
      <c r="T18" s="74"/>
      <c r="U18" s="74"/>
      <c r="V18" s="74"/>
      <c r="W18" s="23"/>
    </row>
    <row r="19" spans="1:23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23" x14ac:dyDescent="0.2">
      <c r="A20" s="1" t="s">
        <v>7</v>
      </c>
    </row>
    <row r="21" spans="1:23" x14ac:dyDescent="0.2">
      <c r="A21" s="3" t="s">
        <v>8</v>
      </c>
    </row>
    <row r="22" spans="1:23" x14ac:dyDescent="0.2">
      <c r="A22" s="2"/>
    </row>
  </sheetData>
  <mergeCells count="7">
    <mergeCell ref="A1:K1"/>
    <mergeCell ref="A2:K2"/>
    <mergeCell ref="A3:K3"/>
    <mergeCell ref="A4:K4"/>
    <mergeCell ref="B8:D8"/>
    <mergeCell ref="E8:G8"/>
    <mergeCell ref="H8:J8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2020-2021</vt:lpstr>
      <vt:lpstr>by residence</vt:lpstr>
      <vt:lpstr>by sex</vt:lpstr>
      <vt:lpstr>'2020-2021'!Print_Area</vt:lpstr>
      <vt:lpstr>Print_Area_MI</vt:lpstr>
    </vt:vector>
  </TitlesOfParts>
  <Company>Iowa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H02676</dc:creator>
  <cp:lastModifiedBy>Lie, Josie [ENMGT]</cp:lastModifiedBy>
  <cp:lastPrinted>2018-09-05T14:50:14Z</cp:lastPrinted>
  <dcterms:created xsi:type="dcterms:W3CDTF">2000-06-26T20:30:19Z</dcterms:created>
  <dcterms:modified xsi:type="dcterms:W3CDTF">2022-11-28T21:20:49Z</dcterms:modified>
</cp:coreProperties>
</file>